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mordningsv-my.sharepoint.com/personal/peter_samordningsv_org/Documents/Finsamdokument/A Södra Vätterbygden/Projekt&amp;insatser/NOVA/Ekonomi/"/>
    </mc:Choice>
  </mc:AlternateContent>
  <xr:revisionPtr revIDLastSave="18" documentId="8_{9EC8F7E1-C0B3-4650-901F-DBFE4C37B606}" xr6:coauthVersionLast="47" xr6:coauthVersionMax="47" xr10:uidLastSave="{4E324B81-6CA2-460F-95BE-8A09796E6E3B}"/>
  <bookViews>
    <workbookView xWindow="-110" yWindow="-110" windowWidth="19420" windowHeight="10420" activeTab="1" xr2:uid="{00000000-000D-0000-FFFF-FFFF00000000}"/>
  </bookViews>
  <sheets>
    <sheet name="221123" sheetId="1" r:id="rId1"/>
    <sheet name="Personal" sheetId="2" r:id="rId2"/>
  </sheets>
  <definedNames>
    <definedName name="_xlnm.Print_Area" localSheetId="0">'221123'!$A$1:$H$35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2" l="1"/>
  <c r="A15" i="2"/>
  <c r="C12" i="2" l="1"/>
  <c r="E8" i="1"/>
  <c r="F12" i="2"/>
  <c r="F3" i="2"/>
  <c r="F4" i="2"/>
  <c r="F5" i="2"/>
  <c r="F6" i="2"/>
  <c r="F7" i="2"/>
  <c r="F8" i="2"/>
  <c r="F9" i="2"/>
  <c r="F10" i="2"/>
  <c r="F11" i="2"/>
  <c r="F2" i="2"/>
  <c r="E2" i="2"/>
  <c r="E12" i="2"/>
  <c r="E11" i="2"/>
  <c r="E3" i="2"/>
  <c r="E6" i="2"/>
  <c r="E9" i="2"/>
  <c r="C6" i="2"/>
  <c r="C2" i="2"/>
  <c r="C3" i="2"/>
  <c r="B12" i="2"/>
  <c r="G18" i="1" l="1"/>
  <c r="G21" i="1" s="1"/>
  <c r="B18" i="1"/>
  <c r="D18" i="1" l="1"/>
  <c r="F18" i="1"/>
  <c r="F21" i="1" s="1"/>
  <c r="D21" i="1" l="1"/>
  <c r="E18" i="1" l="1"/>
  <c r="E21" i="1" s="1"/>
  <c r="C18" i="1" l="1"/>
  <c r="C21" i="1" s="1"/>
</calcChain>
</file>

<file path=xl/sharedStrings.xml><?xml version="1.0" encoding="utf-8"?>
<sst xmlns="http://schemas.openxmlformats.org/spreadsheetml/2006/main" count="39" uniqueCount="36">
  <si>
    <t>Budget</t>
  </si>
  <si>
    <t>Lokalkostnader</t>
  </si>
  <si>
    <t>Utvärdering</t>
  </si>
  <si>
    <t>Utfall</t>
  </si>
  <si>
    <t>Not</t>
  </si>
  <si>
    <t>Personalkostn</t>
  </si>
  <si>
    <t xml:space="preserve"> Kostnader</t>
  </si>
  <si>
    <t xml:space="preserve"> Finansiering</t>
  </si>
  <si>
    <t xml:space="preserve"> Fotnot</t>
  </si>
  <si>
    <t>Samordningsförb</t>
  </si>
  <si>
    <t>2021</t>
  </si>
  <si>
    <t>Verksamheten NOVA - 2022 till 2025</t>
  </si>
  <si>
    <t>Prognos</t>
  </si>
  <si>
    <t>2022</t>
  </si>
  <si>
    <t>Omkostnad delt</t>
  </si>
  <si>
    <t>Omkostnad pers</t>
  </si>
  <si>
    <t>JKpg 2</t>
  </si>
  <si>
    <t>JKpg 3</t>
  </si>
  <si>
    <t>Vaggeryd 1</t>
  </si>
  <si>
    <t>Vaggeryd 2</t>
  </si>
  <si>
    <t>Habo 1</t>
  </si>
  <si>
    <t>Mullsjö 1</t>
  </si>
  <si>
    <t>(budg 460tkr)</t>
  </si>
  <si>
    <t>3. Friskvård, tolk, ev köp av utredning mm.</t>
  </si>
  <si>
    <t>4. Handledning, utbildning, resor, fika mm</t>
  </si>
  <si>
    <t>5. Ej aktuellt än</t>
  </si>
  <si>
    <t>6. Hel finansiering av förbundet av ovanstående kostnader. Lokaler, lokalt larm mm medfinansieras</t>
  </si>
  <si>
    <t>Tjänst</t>
  </si>
  <si>
    <t>JKpg 1 teamled</t>
  </si>
  <si>
    <t>ingår i Jkpg 1</t>
  </si>
  <si>
    <r>
      <t xml:space="preserve">Uppdaterad </t>
    </r>
    <r>
      <rPr>
        <i/>
        <sz val="10"/>
        <color rgb="FFFF0000"/>
        <rFont val="Calibri"/>
        <family val="2"/>
        <scheme val="minor"/>
      </rPr>
      <t>220915</t>
    </r>
  </si>
  <si>
    <t xml:space="preserve">2. Schablonhyra för teamledaren samt larm i Jkpg. </t>
  </si>
  <si>
    <t>11mån</t>
  </si>
  <si>
    <t>Månad inkl PO</t>
  </si>
  <si>
    <t>Lön</t>
  </si>
  <si>
    <r>
      <t xml:space="preserve">1. Projektledare och två coacher 2022. Utökning i Habo+Mullsjö 230101, </t>
    </r>
    <r>
      <rPr>
        <sz val="10"/>
        <color rgb="FFFF0000"/>
        <rFont val="Calibri"/>
        <family val="2"/>
        <scheme val="minor"/>
      </rPr>
      <t>Vagg 230201</t>
    </r>
    <r>
      <rPr>
        <sz val="10"/>
        <rFont val="Calibri"/>
        <family val="2"/>
        <scheme val="minor"/>
      </rPr>
      <t xml:space="preserve"> och Jönk + Vagg 240101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</si>
</sst>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#,##0\ &quot;kr&quot;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Verdana"/>
      <family val="2"/>
    </font>
    <font>
      <b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4" fillId="2" borderId="0" xfId="0" applyFont="1" applyFill="1"/>
    <xf numFmtId="0" fontId="10" fillId="3" borderId="0" xfId="0" applyFont="1" applyFill="1"/>
    <xf numFmtId="0" fontId="6" fillId="2" borderId="0" xfId="0" applyFont="1" applyFill="1"/>
    <xf numFmtId="0" fontId="4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 horizontal="center"/>
    </xf>
    <xf numFmtId="164" fontId="4" fillId="2" borderId="0" xfId="1" applyNumberFormat="1" applyFont="1" applyFill="1"/>
    <xf numFmtId="0" fontId="5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4" fillId="2" borderId="0" xfId="1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1" fontId="4" fillId="4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4" fillId="2" borderId="2" xfId="0" applyFont="1" applyFill="1" applyBorder="1"/>
    <xf numFmtId="0" fontId="13" fillId="2" borderId="0" xfId="0" applyFont="1" applyFill="1"/>
    <xf numFmtId="1" fontId="9" fillId="2" borderId="0" xfId="1" applyNumberFormat="1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164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3" fontId="5" fillId="0" borderId="0" xfId="0" applyNumberFormat="1" applyFont="1" applyAlignment="1">
      <alignment vertical="center"/>
    </xf>
    <xf numFmtId="165" fontId="14" fillId="2" borderId="0" xfId="1" applyNumberFormat="1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49" fontId="10" fillId="3" borderId="2" xfId="0" applyNumberFormat="1" applyFont="1" applyFill="1" applyBorder="1" applyAlignment="1">
      <alignment horizontal="center"/>
    </xf>
    <xf numFmtId="165" fontId="16" fillId="2" borderId="0" xfId="0" applyNumberFormat="1" applyFont="1" applyFill="1" applyAlignment="1">
      <alignment vertical="center"/>
    </xf>
    <xf numFmtId="164" fontId="16" fillId="2" borderId="0" xfId="1" applyNumberFormat="1" applyFont="1" applyFill="1" applyAlignment="1">
      <alignment vertical="center"/>
    </xf>
    <xf numFmtId="165" fontId="0" fillId="0" borderId="0" xfId="0" applyNumberFormat="1"/>
    <xf numFmtId="1" fontId="18" fillId="0" borderId="0" xfId="0" applyNumberFormat="1" applyFont="1" applyAlignment="1">
      <alignment horizontal="center"/>
    </xf>
    <xf numFmtId="164" fontId="19" fillId="2" borderId="1" xfId="1" applyNumberFormat="1" applyFont="1" applyFill="1" applyBorder="1" applyAlignment="1">
      <alignment vertical="center"/>
    </xf>
    <xf numFmtId="0" fontId="1" fillId="0" borderId="0" xfId="0" applyFont="1"/>
    <xf numFmtId="165" fontId="20" fillId="0" borderId="0" xfId="0" applyNumberFormat="1" applyFont="1"/>
    <xf numFmtId="165" fontId="1" fillId="0" borderId="0" xfId="0" applyNumberFormat="1" applyFont="1"/>
    <xf numFmtId="165" fontId="16" fillId="2" borderId="1" xfId="0" applyNumberFormat="1" applyFont="1" applyFill="1" applyBorder="1" applyAlignment="1">
      <alignment vertical="center"/>
    </xf>
    <xf numFmtId="165" fontId="21" fillId="0" borderId="0" xfId="0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202712</xdr:colOff>
      <xdr:row>0</xdr:row>
      <xdr:rowOff>29631</xdr:rowOff>
    </xdr:from>
    <xdr:to>
      <xdr:col>8</xdr:col>
      <xdr:colOff>35170</xdr:colOff>
      <xdr:row>1</xdr:row>
      <xdr:rowOff>117230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06D9128-C8A3-4489-BD35-43879EB4E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2866" y="29631"/>
          <a:ext cx="2208530" cy="458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opLeftCell="A8" zoomScale="130" zoomScaleNormal="130" workbookViewId="0">
      <selection activeCell="E8" sqref="E8"/>
    </sheetView>
  </sheetViews>
  <sheetFormatPr defaultColWidth="9.453125" defaultRowHeight="14.5" x14ac:dyDescent="0.35"/>
  <cols>
    <col min="1" max="1" width="14.54296875" style="2" customWidth="1"/>
    <col min="2" max="2" width="9.26953125" style="2" customWidth="1"/>
    <col min="3" max="4" width="12.54296875" style="2" customWidth="1"/>
    <col min="5" max="7" width="14.54296875" style="2" customWidth="1"/>
    <col min="8" max="8" width="5" style="2" customWidth="1"/>
    <col min="9" max="9" width="2.54296875" style="2" customWidth="1"/>
    <col min="10" max="12" width="9.453125" style="2"/>
    <col min="13" max="13" width="12" style="2" bestFit="1" customWidth="1"/>
    <col min="14" max="15" width="9.453125" style="2"/>
    <col min="16" max="17" width="9.453125" style="39"/>
    <col min="18" max="18" width="9.453125" style="41"/>
    <col min="19" max="20" width="9.453125" style="39"/>
    <col min="21" max="16384" width="9.453125" style="2"/>
  </cols>
  <sheetData>
    <row r="1" spans="1:20" s="1" customFormat="1" ht="28.5" customHeight="1" x14ac:dyDescent="0.35">
      <c r="A1" s="29" t="s">
        <v>11</v>
      </c>
      <c r="B1" s="27"/>
      <c r="C1" s="27"/>
      <c r="D1" s="27"/>
      <c r="E1" s="27"/>
      <c r="F1" s="27"/>
      <c r="G1" s="27"/>
      <c r="H1" s="27"/>
      <c r="P1" s="38"/>
      <c r="Q1" s="38"/>
      <c r="R1" s="40"/>
      <c r="S1" s="38"/>
      <c r="T1" s="38"/>
    </row>
    <row r="2" spans="1:20" ht="18" customHeight="1" x14ac:dyDescent="0.35">
      <c r="A2" s="28"/>
      <c r="B2" s="28"/>
      <c r="C2" s="28"/>
      <c r="D2" s="28"/>
      <c r="E2" s="28"/>
      <c r="F2" s="28"/>
      <c r="G2" s="28"/>
      <c r="H2" s="28"/>
    </row>
    <row r="3" spans="1:20" ht="27.75" customHeight="1" x14ac:dyDescent="0.35">
      <c r="A3" s="6" t="s">
        <v>30</v>
      </c>
      <c r="B3" s="4"/>
      <c r="C3" s="4"/>
      <c r="D3" s="4"/>
      <c r="E3" s="4"/>
      <c r="F3" s="4"/>
      <c r="G3" s="4"/>
      <c r="H3" s="4"/>
    </row>
    <row r="4" spans="1:20" s="13" customFormat="1" ht="21.75" customHeight="1" x14ac:dyDescent="0.25">
      <c r="A4" s="22" t="s">
        <v>6</v>
      </c>
      <c r="B4" s="23"/>
      <c r="C4" s="23"/>
      <c r="D4" s="44"/>
      <c r="E4" s="44"/>
      <c r="F4" s="44"/>
      <c r="G4" s="44"/>
      <c r="H4" s="35"/>
      <c r="P4" s="38"/>
      <c r="Q4" s="38"/>
      <c r="R4" s="40"/>
      <c r="S4" s="38"/>
      <c r="T4" s="38"/>
    </row>
    <row r="5" spans="1:20" x14ac:dyDescent="0.35">
      <c r="A5" s="5"/>
      <c r="B5" s="45" t="s">
        <v>3</v>
      </c>
      <c r="C5" s="45" t="s">
        <v>0</v>
      </c>
      <c r="D5" s="45" t="s">
        <v>12</v>
      </c>
      <c r="E5" s="45" t="s">
        <v>0</v>
      </c>
      <c r="F5" s="45" t="s">
        <v>0</v>
      </c>
      <c r="G5" s="45" t="s">
        <v>0</v>
      </c>
      <c r="H5" s="4"/>
    </row>
    <row r="6" spans="1:20" x14ac:dyDescent="0.35">
      <c r="A6" s="14"/>
      <c r="B6" s="46" t="s">
        <v>10</v>
      </c>
      <c r="C6" s="15">
        <v>2022</v>
      </c>
      <c r="D6" s="46" t="s">
        <v>13</v>
      </c>
      <c r="E6" s="15">
        <v>2023</v>
      </c>
      <c r="F6" s="15">
        <v>2024</v>
      </c>
      <c r="G6" s="15">
        <v>2025</v>
      </c>
      <c r="H6" s="36" t="s">
        <v>4</v>
      </c>
    </row>
    <row r="7" spans="1:20" x14ac:dyDescent="0.35">
      <c r="A7" s="4"/>
      <c r="B7" s="4"/>
      <c r="C7" s="4"/>
      <c r="D7" s="4"/>
      <c r="E7" s="4"/>
      <c r="F7" s="4"/>
      <c r="G7" s="4"/>
      <c r="H7" s="8"/>
    </row>
    <row r="8" spans="1:20" s="1" customFormat="1" ht="15.75" customHeight="1" x14ac:dyDescent="0.25">
      <c r="A8" s="16" t="s">
        <v>5</v>
      </c>
      <c r="B8" s="18">
        <v>0</v>
      </c>
      <c r="C8" s="18">
        <v>1933000</v>
      </c>
      <c r="D8" s="18">
        <v>1522000</v>
      </c>
      <c r="E8" s="55">
        <f>3017000+290000</f>
        <v>3307000</v>
      </c>
      <c r="F8" s="18">
        <v>4400000</v>
      </c>
      <c r="G8" s="18">
        <v>4490000</v>
      </c>
      <c r="H8" s="30">
        <v>1</v>
      </c>
      <c r="P8" s="38"/>
      <c r="Q8" s="38"/>
      <c r="R8" s="40"/>
      <c r="S8" s="38"/>
      <c r="T8" s="38"/>
    </row>
    <row r="9" spans="1:20" s="1" customFormat="1" x14ac:dyDescent="0.25">
      <c r="A9" s="7"/>
      <c r="B9" s="48"/>
      <c r="C9" s="19"/>
      <c r="D9" s="48"/>
      <c r="E9" s="19"/>
      <c r="F9" s="19"/>
      <c r="G9" s="19"/>
      <c r="H9" s="31"/>
      <c r="P9" s="38"/>
      <c r="Q9" s="38"/>
      <c r="R9" s="40"/>
      <c r="S9" s="38"/>
      <c r="T9" s="38"/>
    </row>
    <row r="10" spans="1:20" s="1" customFormat="1" ht="15.75" customHeight="1" x14ac:dyDescent="0.25">
      <c r="A10" s="16" t="s">
        <v>1</v>
      </c>
      <c r="B10" s="18">
        <v>0</v>
      </c>
      <c r="C10" s="18">
        <v>12000</v>
      </c>
      <c r="D10" s="18">
        <v>22000</v>
      </c>
      <c r="E10" s="18">
        <v>17000</v>
      </c>
      <c r="F10" s="18">
        <v>18000</v>
      </c>
      <c r="G10" s="18">
        <v>19000</v>
      </c>
      <c r="H10" s="31">
        <v>2</v>
      </c>
      <c r="P10" s="38"/>
      <c r="Q10" s="38"/>
      <c r="R10" s="40"/>
      <c r="S10" s="38"/>
      <c r="T10" s="38"/>
    </row>
    <row r="11" spans="1:20" s="1" customFormat="1" x14ac:dyDescent="0.25">
      <c r="A11" s="7"/>
      <c r="B11" s="47"/>
      <c r="C11" s="20"/>
      <c r="D11" s="47"/>
      <c r="E11" s="20"/>
      <c r="F11" s="20"/>
      <c r="G11" s="20"/>
      <c r="H11" s="31"/>
      <c r="P11" s="38"/>
      <c r="Q11" s="38"/>
      <c r="R11" s="40"/>
      <c r="S11" s="38"/>
      <c r="T11" s="38"/>
    </row>
    <row r="12" spans="1:20" s="1" customFormat="1" ht="15.75" customHeight="1" x14ac:dyDescent="0.25">
      <c r="A12" s="16" t="s">
        <v>14</v>
      </c>
      <c r="B12" s="18">
        <v>0</v>
      </c>
      <c r="C12" s="18">
        <v>65000</v>
      </c>
      <c r="D12" s="18">
        <v>30000</v>
      </c>
      <c r="E12" s="18">
        <v>100000</v>
      </c>
      <c r="F12" s="18">
        <v>130000</v>
      </c>
      <c r="G12" s="18">
        <v>130000</v>
      </c>
      <c r="H12" s="31">
        <v>3</v>
      </c>
      <c r="M12" s="37"/>
      <c r="P12" s="38"/>
      <c r="Q12" s="38"/>
      <c r="R12" s="40"/>
      <c r="S12" s="38"/>
      <c r="T12" s="38"/>
    </row>
    <row r="13" spans="1:20" s="1" customFormat="1" x14ac:dyDescent="0.25">
      <c r="A13" s="7"/>
      <c r="B13" s="47"/>
      <c r="C13" s="20"/>
      <c r="D13" s="47"/>
      <c r="E13" s="20"/>
      <c r="F13" s="20"/>
      <c r="G13" s="20"/>
      <c r="H13" s="31"/>
      <c r="M13" s="37"/>
      <c r="P13" s="38"/>
      <c r="Q13" s="38"/>
      <c r="R13" s="40"/>
      <c r="S13" s="38"/>
      <c r="T13" s="38"/>
    </row>
    <row r="14" spans="1:20" s="1" customFormat="1" ht="15.75" customHeight="1" x14ac:dyDescent="0.25">
      <c r="A14" s="16" t="s">
        <v>15</v>
      </c>
      <c r="B14" s="18">
        <v>0</v>
      </c>
      <c r="C14" s="18">
        <v>60000</v>
      </c>
      <c r="D14" s="18">
        <v>130000</v>
      </c>
      <c r="E14" s="55">
        <v>190000</v>
      </c>
      <c r="F14" s="18">
        <v>230000</v>
      </c>
      <c r="G14" s="18">
        <v>230000</v>
      </c>
      <c r="H14" s="31">
        <v>4</v>
      </c>
      <c r="P14" s="38"/>
      <c r="Q14" s="38"/>
      <c r="R14" s="40"/>
      <c r="S14" s="38"/>
      <c r="T14" s="38"/>
    </row>
    <row r="15" spans="1:20" s="1" customFormat="1" x14ac:dyDescent="0.25">
      <c r="A15" s="7"/>
      <c r="B15" s="47"/>
      <c r="C15" s="20"/>
      <c r="D15" s="47"/>
      <c r="E15" s="20"/>
      <c r="F15" s="20"/>
      <c r="G15" s="20"/>
      <c r="H15" s="31"/>
      <c r="P15" s="38"/>
      <c r="Q15" s="38"/>
      <c r="R15" s="40"/>
      <c r="S15" s="38"/>
      <c r="T15" s="38"/>
    </row>
    <row r="16" spans="1:20" s="1" customFormat="1" ht="15.75" customHeight="1" x14ac:dyDescent="0.25">
      <c r="A16" s="16" t="s">
        <v>2</v>
      </c>
      <c r="B16" s="18">
        <v>0</v>
      </c>
      <c r="C16" s="18">
        <v>0</v>
      </c>
      <c r="D16" s="18"/>
      <c r="E16" s="18">
        <v>0</v>
      </c>
      <c r="F16" s="18">
        <v>0</v>
      </c>
      <c r="G16" s="18">
        <v>0</v>
      </c>
      <c r="H16" s="31">
        <v>5</v>
      </c>
      <c r="P16" s="38"/>
      <c r="Q16" s="38"/>
      <c r="R16" s="40"/>
      <c r="S16" s="38"/>
      <c r="T16" s="38"/>
    </row>
    <row r="17" spans="1:20" s="1" customFormat="1" ht="3" customHeight="1" x14ac:dyDescent="0.25">
      <c r="A17" s="7"/>
      <c r="B17" s="19"/>
      <c r="C17" s="19"/>
      <c r="D17" s="19"/>
      <c r="E17" s="19"/>
      <c r="F17" s="19"/>
      <c r="G17" s="19"/>
      <c r="H17" s="31"/>
      <c r="P17" s="38"/>
      <c r="Q17" s="38"/>
      <c r="R17" s="40"/>
      <c r="S17" s="38"/>
      <c r="T17" s="38"/>
    </row>
    <row r="18" spans="1:20" s="10" customFormat="1" x14ac:dyDescent="0.25">
      <c r="A18" s="21"/>
      <c r="B18" s="43">
        <f t="shared" ref="B18:G18" si="0">SUM(B8:B16)</f>
        <v>0</v>
      </c>
      <c r="C18" s="43">
        <f t="shared" si="0"/>
        <v>2070000</v>
      </c>
      <c r="D18" s="43">
        <f t="shared" si="0"/>
        <v>1704000</v>
      </c>
      <c r="E18" s="43">
        <f t="shared" si="0"/>
        <v>3614000</v>
      </c>
      <c r="F18" s="43">
        <f t="shared" si="0"/>
        <v>4778000</v>
      </c>
      <c r="G18" s="43">
        <f t="shared" si="0"/>
        <v>4869000</v>
      </c>
      <c r="H18" s="32"/>
      <c r="R18" s="42"/>
    </row>
    <row r="19" spans="1:20" x14ac:dyDescent="0.35">
      <c r="A19" s="4"/>
      <c r="B19" s="4"/>
      <c r="C19" s="8"/>
      <c r="D19" s="36"/>
      <c r="E19" s="8"/>
      <c r="F19" s="8"/>
      <c r="G19" s="8"/>
      <c r="H19" s="33"/>
    </row>
    <row r="20" spans="1:20" s="1" customFormat="1" ht="20.25" customHeight="1" x14ac:dyDescent="0.25">
      <c r="A20" s="24" t="s">
        <v>7</v>
      </c>
      <c r="B20" s="25"/>
      <c r="C20" s="26"/>
      <c r="D20" s="26"/>
      <c r="E20" s="26"/>
      <c r="F20" s="26"/>
      <c r="G20" s="26"/>
      <c r="H20" s="34"/>
      <c r="M20" s="37"/>
      <c r="P20" s="38"/>
      <c r="Q20" s="38"/>
      <c r="R20" s="40"/>
      <c r="S20" s="38"/>
      <c r="T20" s="38"/>
    </row>
    <row r="21" spans="1:20" s="1" customFormat="1" ht="18" customHeight="1" x14ac:dyDescent="0.25">
      <c r="A21" s="16" t="s">
        <v>9</v>
      </c>
      <c r="B21" s="51" t="s">
        <v>22</v>
      </c>
      <c r="C21" s="17">
        <f>C18</f>
        <v>2070000</v>
      </c>
      <c r="D21" s="17">
        <f>SUM(D8:D16)</f>
        <v>1704000</v>
      </c>
      <c r="E21" s="17">
        <f>E18</f>
        <v>3614000</v>
      </c>
      <c r="F21" s="17">
        <f>F18</f>
        <v>4778000</v>
      </c>
      <c r="G21" s="17">
        <f>G18</f>
        <v>4869000</v>
      </c>
      <c r="H21" s="31">
        <v>6</v>
      </c>
      <c r="P21" s="38"/>
      <c r="Q21" s="38"/>
      <c r="R21" s="40"/>
      <c r="S21" s="38"/>
      <c r="T21" s="38"/>
    </row>
    <row r="22" spans="1:20" x14ac:dyDescent="0.35">
      <c r="A22" s="4"/>
      <c r="B22" s="9"/>
      <c r="C22" s="8"/>
      <c r="D22" s="8"/>
      <c r="E22" s="8"/>
      <c r="F22" s="8"/>
      <c r="G22" s="8"/>
      <c r="H22" s="4"/>
    </row>
    <row r="23" spans="1:20" ht="8.25" customHeight="1" x14ac:dyDescent="0.35">
      <c r="A23" s="4"/>
      <c r="B23" s="9"/>
      <c r="C23" s="9"/>
      <c r="D23" s="9"/>
      <c r="E23" s="9"/>
      <c r="F23" s="9"/>
      <c r="G23" s="9"/>
      <c r="H23" s="8"/>
    </row>
    <row r="24" spans="1:20" s="12" customFormat="1" ht="17.25" customHeight="1" x14ac:dyDescent="0.25">
      <c r="A24" s="11" t="s">
        <v>8</v>
      </c>
      <c r="B24" s="11"/>
      <c r="C24" s="11"/>
      <c r="D24" s="11"/>
      <c r="E24" s="11"/>
      <c r="F24" s="11"/>
      <c r="G24" s="11"/>
      <c r="H24" s="11"/>
      <c r="P24" s="10"/>
      <c r="Q24" s="10"/>
      <c r="R24" s="42"/>
      <c r="S24" s="10"/>
      <c r="T24" s="10"/>
    </row>
    <row r="25" spans="1:20" ht="18" customHeight="1" x14ac:dyDescent="0.35">
      <c r="A25" s="4" t="s">
        <v>35</v>
      </c>
      <c r="B25" s="4"/>
      <c r="C25" s="4"/>
      <c r="D25" s="4"/>
      <c r="E25" s="4"/>
      <c r="F25" s="4"/>
      <c r="G25" s="4"/>
      <c r="H25" s="4"/>
    </row>
    <row r="26" spans="1:20" x14ac:dyDescent="0.35">
      <c r="A26" s="4"/>
      <c r="B26" s="4"/>
      <c r="C26" s="4"/>
      <c r="D26" s="4"/>
      <c r="E26" s="4"/>
      <c r="F26" s="4"/>
      <c r="G26" s="4"/>
      <c r="H26" s="4"/>
    </row>
    <row r="27" spans="1:20" x14ac:dyDescent="0.35">
      <c r="A27" s="4" t="s">
        <v>31</v>
      </c>
      <c r="B27" s="4"/>
      <c r="C27" s="4"/>
      <c r="D27" s="4"/>
      <c r="E27" s="4"/>
      <c r="F27" s="4"/>
      <c r="G27" s="4"/>
      <c r="H27" s="4"/>
    </row>
    <row r="28" spans="1:20" x14ac:dyDescent="0.35">
      <c r="A28" s="4"/>
      <c r="B28" s="4"/>
      <c r="C28" s="4"/>
      <c r="D28" s="4"/>
      <c r="E28" s="4"/>
      <c r="F28" s="4"/>
      <c r="G28" s="4"/>
      <c r="H28" s="4"/>
    </row>
    <row r="29" spans="1:20" x14ac:dyDescent="0.35">
      <c r="A29" s="4" t="s">
        <v>23</v>
      </c>
      <c r="B29" s="4"/>
      <c r="C29" s="4"/>
      <c r="D29" s="4"/>
      <c r="E29" s="4"/>
      <c r="F29" s="4"/>
      <c r="G29" s="4"/>
      <c r="H29" s="4"/>
    </row>
    <row r="30" spans="1:20" x14ac:dyDescent="0.35">
      <c r="A30" s="4"/>
      <c r="B30" s="4"/>
      <c r="C30" s="4"/>
      <c r="D30" s="4"/>
      <c r="E30" s="4"/>
      <c r="F30" s="4"/>
      <c r="G30" s="4"/>
      <c r="H30" s="4"/>
    </row>
    <row r="31" spans="1:20" x14ac:dyDescent="0.35">
      <c r="A31" s="4" t="s">
        <v>24</v>
      </c>
      <c r="B31" s="4"/>
      <c r="C31" s="4"/>
      <c r="D31" s="4"/>
      <c r="E31" s="4"/>
      <c r="F31" s="4"/>
      <c r="G31" s="4"/>
      <c r="H31" s="4"/>
    </row>
    <row r="32" spans="1:20" x14ac:dyDescent="0.35">
      <c r="A32" s="4"/>
      <c r="B32" s="4"/>
      <c r="C32" s="4"/>
      <c r="D32" s="4"/>
      <c r="E32" s="4"/>
      <c r="F32" s="4"/>
      <c r="G32" s="4"/>
      <c r="H32" s="4"/>
    </row>
    <row r="33" spans="1:8" x14ac:dyDescent="0.35">
      <c r="A33" s="4" t="s">
        <v>25</v>
      </c>
      <c r="B33" s="4"/>
      <c r="C33" s="4"/>
      <c r="D33" s="4"/>
      <c r="E33" s="4"/>
      <c r="F33" s="4"/>
      <c r="G33" s="4"/>
      <c r="H33" s="4"/>
    </row>
    <row r="34" spans="1:8" x14ac:dyDescent="0.35">
      <c r="A34" s="4"/>
      <c r="B34" s="4"/>
      <c r="C34" s="4"/>
      <c r="D34" s="4"/>
      <c r="E34" s="4"/>
      <c r="F34" s="4"/>
      <c r="G34" s="4"/>
      <c r="H34" s="4"/>
    </row>
    <row r="35" spans="1:8" x14ac:dyDescent="0.35">
      <c r="A35" s="4" t="s">
        <v>26</v>
      </c>
      <c r="B35" s="4"/>
      <c r="C35" s="4"/>
      <c r="D35" s="4"/>
      <c r="E35" s="4"/>
      <c r="F35" s="4"/>
      <c r="G35" s="4"/>
      <c r="H35" s="4"/>
    </row>
    <row r="36" spans="1:8" ht="12.75" customHeight="1" x14ac:dyDescent="0.35">
      <c r="A36" s="3"/>
    </row>
  </sheetData>
  <phoneticPr fontId="2" type="noConversion"/>
  <printOptions horizontalCentered="1"/>
  <pageMargins left="0.23622047244094491" right="0.23622047244094491" top="0.35433070866141736" bottom="0.74803149606299213" header="0.31496062992125984" footer="0.31496062992125984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C5A86-9E71-4524-96C7-F3F07A094B67}">
  <dimension ref="A1:I21"/>
  <sheetViews>
    <sheetView tabSelected="1" workbookViewId="0">
      <selection activeCell="C14" sqref="C14"/>
    </sheetView>
  </sheetViews>
  <sheetFormatPr defaultRowHeight="17.25" customHeight="1" x14ac:dyDescent="0.25"/>
  <cols>
    <col min="1" max="1" width="14.453125" customWidth="1"/>
    <col min="2" max="2" width="15.54296875" style="49" customWidth="1"/>
    <col min="3" max="3" width="13.1796875" customWidth="1"/>
    <col min="4" max="4" width="9" customWidth="1"/>
    <col min="5" max="6" width="11" bestFit="1" customWidth="1"/>
  </cols>
  <sheetData>
    <row r="1" spans="1:9" ht="17.25" customHeight="1" x14ac:dyDescent="0.3">
      <c r="A1" s="50" t="s">
        <v>27</v>
      </c>
      <c r="B1" s="50">
        <v>2022</v>
      </c>
      <c r="C1" s="50">
        <v>2023</v>
      </c>
      <c r="D1" s="50"/>
      <c r="E1" s="50">
        <v>2024</v>
      </c>
      <c r="F1" s="50">
        <v>2025</v>
      </c>
      <c r="G1" s="50"/>
      <c r="H1" s="50"/>
      <c r="I1" s="50"/>
    </row>
    <row r="2" spans="1:9" ht="17.25" customHeight="1" x14ac:dyDescent="0.25">
      <c r="A2" s="52" t="s">
        <v>28</v>
      </c>
      <c r="B2" s="49">
        <v>1068000</v>
      </c>
      <c r="C2" s="49">
        <f>38250*1.4*12</f>
        <v>642600</v>
      </c>
      <c r="D2" s="49"/>
      <c r="E2" s="49">
        <f>C2*1.02</f>
        <v>655452</v>
      </c>
      <c r="F2" s="49">
        <f>E2*1.02</f>
        <v>668561.04</v>
      </c>
      <c r="G2" s="49"/>
      <c r="H2" s="49"/>
    </row>
    <row r="3" spans="1:9" ht="17.25" customHeight="1" x14ac:dyDescent="0.3">
      <c r="A3" t="s">
        <v>16</v>
      </c>
      <c r="B3" s="53" t="s">
        <v>29</v>
      </c>
      <c r="C3" s="49">
        <f>38250*1.4*12</f>
        <v>642600</v>
      </c>
      <c r="D3" s="49"/>
      <c r="E3" s="49">
        <f>C3*1.02</f>
        <v>655452</v>
      </c>
      <c r="F3" s="49">
        <f t="shared" ref="F3:F11" si="0">E3*1.02</f>
        <v>668561.04</v>
      </c>
      <c r="G3" s="49"/>
      <c r="H3" s="49"/>
    </row>
    <row r="4" spans="1:9" ht="17.25" customHeight="1" x14ac:dyDescent="0.25">
      <c r="A4" t="s">
        <v>17</v>
      </c>
      <c r="B4" s="49">
        <v>0</v>
      </c>
      <c r="C4" s="49">
        <v>0</v>
      </c>
      <c r="D4" s="54"/>
      <c r="E4" s="49">
        <v>655452</v>
      </c>
      <c r="F4" s="49">
        <f t="shared" si="0"/>
        <v>668561.04</v>
      </c>
      <c r="G4" s="49"/>
      <c r="H4" s="49"/>
    </row>
    <row r="5" spans="1:9" ht="17.25" customHeight="1" x14ac:dyDescent="0.25">
      <c r="C5" s="49"/>
      <c r="D5" s="49"/>
      <c r="E5" s="49"/>
      <c r="F5" s="49">
        <f t="shared" si="0"/>
        <v>0</v>
      </c>
      <c r="G5" s="49"/>
      <c r="H5" s="49"/>
    </row>
    <row r="6" spans="1:9" ht="17.25" customHeight="1" x14ac:dyDescent="0.25">
      <c r="A6" t="s">
        <v>18</v>
      </c>
      <c r="B6" s="49">
        <v>454000</v>
      </c>
      <c r="C6" s="49">
        <f>45000*1.02*12</f>
        <v>550800</v>
      </c>
      <c r="D6" s="49"/>
      <c r="E6" s="49">
        <f>C6*1.02</f>
        <v>561816</v>
      </c>
      <c r="F6" s="49">
        <f t="shared" si="0"/>
        <v>573052.32000000007</v>
      </c>
      <c r="G6" s="49"/>
      <c r="H6" s="49"/>
    </row>
    <row r="7" spans="1:9" ht="17.25" customHeight="1" x14ac:dyDescent="0.25">
      <c r="A7" t="s">
        <v>19</v>
      </c>
      <c r="B7" s="49">
        <v>0</v>
      </c>
      <c r="C7" s="49">
        <v>290000</v>
      </c>
      <c r="D7" s="54" t="s">
        <v>32</v>
      </c>
      <c r="E7" s="49">
        <v>561816</v>
      </c>
      <c r="F7" s="49">
        <f t="shared" si="0"/>
        <v>573052.32000000007</v>
      </c>
      <c r="G7" s="49"/>
      <c r="H7" s="49"/>
    </row>
    <row r="8" spans="1:9" ht="17.25" customHeight="1" x14ac:dyDescent="0.25">
      <c r="C8" s="49"/>
      <c r="D8" s="49"/>
      <c r="E8" s="49"/>
      <c r="F8" s="49">
        <f t="shared" si="0"/>
        <v>0</v>
      </c>
      <c r="G8" s="49"/>
      <c r="H8" s="49"/>
    </row>
    <row r="9" spans="1:9" ht="17.25" customHeight="1" x14ac:dyDescent="0.25">
      <c r="A9" t="s">
        <v>20</v>
      </c>
      <c r="B9" s="49">
        <v>0</v>
      </c>
      <c r="C9" s="49">
        <v>642600</v>
      </c>
      <c r="D9" s="49"/>
      <c r="E9" s="49">
        <f>C9*1.02</f>
        <v>655452</v>
      </c>
      <c r="F9" s="49">
        <f t="shared" si="0"/>
        <v>668561.04</v>
      </c>
      <c r="G9" s="49"/>
      <c r="H9" s="49"/>
    </row>
    <row r="10" spans="1:9" ht="17.25" customHeight="1" x14ac:dyDescent="0.25">
      <c r="C10" s="49"/>
      <c r="D10" s="49"/>
      <c r="E10" s="49"/>
      <c r="F10" s="49">
        <f t="shared" si="0"/>
        <v>0</v>
      </c>
      <c r="G10" s="49"/>
      <c r="H10" s="49"/>
    </row>
    <row r="11" spans="1:9" ht="17.25" customHeight="1" x14ac:dyDescent="0.25">
      <c r="A11" t="s">
        <v>21</v>
      </c>
      <c r="B11" s="49">
        <v>0</v>
      </c>
      <c r="C11" s="49">
        <v>642600</v>
      </c>
      <c r="D11" s="49"/>
      <c r="E11" s="49">
        <f>C11*1.02</f>
        <v>655452</v>
      </c>
      <c r="F11" s="49">
        <f t="shared" si="0"/>
        <v>668561.04</v>
      </c>
      <c r="G11" s="49"/>
      <c r="H11" s="49"/>
    </row>
    <row r="12" spans="1:9" ht="17.25" customHeight="1" x14ac:dyDescent="0.25">
      <c r="B12" s="49">
        <f>SUM(B2:B11)</f>
        <v>1522000</v>
      </c>
      <c r="C12" s="56">
        <f>SUM(C2:C11)</f>
        <v>3411200</v>
      </c>
      <c r="D12" s="49"/>
      <c r="E12" s="49">
        <f>SUM(E2:E11)</f>
        <v>4400892</v>
      </c>
      <c r="F12" s="49">
        <f>SUM(F1:F11)</f>
        <v>4490934.8400000008</v>
      </c>
      <c r="G12" s="49"/>
      <c r="H12" s="49"/>
    </row>
    <row r="13" spans="1:9" ht="17.25" customHeight="1" x14ac:dyDescent="0.25">
      <c r="C13" s="49">
        <v>3307000</v>
      </c>
      <c r="D13" s="49"/>
      <c r="E13" s="49"/>
      <c r="F13" s="49"/>
      <c r="G13" s="49"/>
      <c r="H13" s="49"/>
    </row>
    <row r="14" spans="1:9" ht="17.25" customHeight="1" x14ac:dyDescent="0.25">
      <c r="A14" s="52" t="s">
        <v>33</v>
      </c>
      <c r="B14" s="54" t="s">
        <v>34</v>
      </c>
      <c r="C14" s="49"/>
      <c r="D14" s="49"/>
      <c r="E14" s="49"/>
      <c r="F14" s="49"/>
      <c r="G14" s="49"/>
      <c r="H14" s="49"/>
    </row>
    <row r="15" spans="1:9" ht="17.25" customHeight="1" x14ac:dyDescent="0.25">
      <c r="A15" s="49">
        <f>642600/12</f>
        <v>53550</v>
      </c>
      <c r="B15" s="49">
        <f>A15/1.45</f>
        <v>36931.034482758623</v>
      </c>
      <c r="C15" s="49"/>
      <c r="D15" s="49"/>
      <c r="E15" s="49"/>
      <c r="F15" s="49"/>
      <c r="G15" s="49"/>
      <c r="H15" s="49"/>
    </row>
    <row r="16" spans="1:9" ht="17.25" customHeight="1" x14ac:dyDescent="0.25">
      <c r="C16" s="49"/>
      <c r="D16" s="49"/>
      <c r="E16" s="49"/>
      <c r="F16" s="49"/>
      <c r="G16" s="49"/>
      <c r="H16" s="49"/>
    </row>
    <row r="17" spans="3:8" ht="17.25" customHeight="1" x14ac:dyDescent="0.25">
      <c r="C17" s="49"/>
      <c r="D17" s="49"/>
      <c r="E17" s="49"/>
      <c r="F17" s="49"/>
      <c r="G17" s="49"/>
      <c r="H17" s="49"/>
    </row>
    <row r="18" spans="3:8" ht="17.25" customHeight="1" x14ac:dyDescent="0.25">
      <c r="C18" s="49"/>
      <c r="D18" s="49"/>
      <c r="E18" s="49"/>
      <c r="F18" s="49"/>
      <c r="G18" s="49"/>
      <c r="H18" s="49"/>
    </row>
    <row r="19" spans="3:8" ht="17.25" customHeight="1" x14ac:dyDescent="0.25">
      <c r="C19" s="49"/>
      <c r="D19" s="49"/>
      <c r="E19" s="49"/>
      <c r="F19" s="49"/>
      <c r="G19" s="49"/>
      <c r="H19" s="49"/>
    </row>
    <row r="20" spans="3:8" ht="17.25" customHeight="1" x14ac:dyDescent="0.25">
      <c r="C20" s="49"/>
      <c r="D20" s="49"/>
      <c r="E20" s="49"/>
      <c r="F20" s="49"/>
      <c r="G20" s="49"/>
      <c r="H20" s="49"/>
    </row>
    <row r="21" spans="3:8" ht="17.25" customHeight="1" x14ac:dyDescent="0.25">
      <c r="C21" s="49"/>
      <c r="D21" s="49"/>
      <c r="E21" s="49"/>
      <c r="F21" s="49"/>
      <c r="G21" s="49"/>
      <c r="H21" s="49"/>
    </row>
  </sheetData>
  <phoneticPr fontId="1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221123</vt:lpstr>
      <vt:lpstr>Personal</vt:lpstr>
      <vt:lpstr>'221123'!Utskriftsområde</vt:lpstr>
    </vt:vector>
  </TitlesOfParts>
  <Company>Jönköpings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sanov</dc:creator>
  <cp:lastModifiedBy>Peter Hedfors</cp:lastModifiedBy>
  <cp:lastPrinted>2022-09-21T11:21:53Z</cp:lastPrinted>
  <dcterms:created xsi:type="dcterms:W3CDTF">2012-08-22T12:48:18Z</dcterms:created>
  <dcterms:modified xsi:type="dcterms:W3CDTF">2022-12-12T08:23:22Z</dcterms:modified>
</cp:coreProperties>
</file>